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480" activeTab="0"/>
  </bookViews>
  <sheets>
    <sheet name="保安業務人員" sheetId="1" r:id="rId1"/>
    <sheet name="Sheet2" sheetId="2" r:id="rId2"/>
    <sheet name="Sheet3" sheetId="3" r:id="rId3"/>
  </sheets>
  <definedNames>
    <definedName name="_xlnm.Print_Area" localSheetId="0">'保安業務人員'!$A$1:$Y$42</definedName>
  </definedNames>
  <calcPr fullCalcOnLoad="1"/>
</workbook>
</file>

<file path=xl/sharedStrings.xml><?xml version="1.0" encoding="utf-8"?>
<sst xmlns="http://schemas.openxmlformats.org/spreadsheetml/2006/main" count="100" uniqueCount="71">
  <si>
    <t>ロ</t>
  </si>
  <si>
    <t>＋</t>
  </si>
  <si>
    <t>×</t>
  </si>
  <si>
    <t>必要人数</t>
  </si>
  <si>
    <t>合             計</t>
  </si>
  <si>
    <t>(算定数は、四捨五入により小数点以下第3位まで求めること。)</t>
  </si>
  <si>
    <t>保安業務の技術的能力算定表</t>
  </si>
  <si>
    <t>６</t>
  </si>
  <si>
    <t>－</t>
  </si>
  <si>
    <t>保安業務区分</t>
  </si>
  <si>
    <t>一般消費者
等の数(Ａ)</t>
  </si>
  <si>
    <t>算定式</t>
  </si>
  <si>
    <t>算定数</t>
  </si>
  <si>
    <t>供給開始時</t>
  </si>
  <si>
    <t>点検・調査</t>
  </si>
  <si>
    <t>２</t>
  </si>
  <si>
    <t>容器交換時等</t>
  </si>
  <si>
    <t>供給設備点検</t>
  </si>
  <si>
    <t>３</t>
  </si>
  <si>
    <t>定期供給設備</t>
  </si>
  <si>
    <t>点検</t>
  </si>
  <si>
    <t>４</t>
  </si>
  <si>
    <t>定期消費設備</t>
  </si>
  <si>
    <t>調査</t>
  </si>
  <si>
    <t>５</t>
  </si>
  <si>
    <t>周知</t>
  </si>
  <si>
    <t>緊急時対応</t>
  </si>
  <si>
    <t>緊急時連絡</t>
  </si>
  <si>
    <t>イ</t>
  </si>
  <si>
    <t>事業所名　　関東液化ガス株式会社　　埼玉営業所</t>
  </si>
  <si>
    <t>補助員が伴う</t>
  </si>
  <si>
    <t>場合</t>
  </si>
  <si>
    <t>１．保安業務資格者の算定</t>
  </si>
  <si>
    <t>充てん
作業者数
(Ｅ)</t>
  </si>
  <si>
    <t>条件</t>
  </si>
  <si>
    <t>Ａ：保安業務区分ごとの一般消費者等の数</t>
  </si>
  <si>
    <t>Ｂ：月間実働日数</t>
  </si>
  <si>
    <t>日</t>
  </si>
  <si>
    <t>Ｃ：年間実働日数</t>
  </si>
  <si>
    <t>Ｄ：調査員数</t>
  </si>
  <si>
    <t>人</t>
  </si>
  <si>
    <t>Ｅ：充てん作業者数</t>
  </si>
  <si>
    <t>Ｆ：補助員数</t>
  </si>
  <si>
    <t>定期供給設備点検</t>
  </si>
  <si>
    <t>定期消費設備調査</t>
  </si>
  <si>
    <t>点検調査と同時</t>
  </si>
  <si>
    <t>に行う場合</t>
  </si>
  <si>
    <t>告示による特例</t>
  </si>
  <si>
    <t>調査員
数  (Ｄ)</t>
  </si>
  <si>
    <t>補助員
数  (Ｆ)</t>
  </si>
  <si>
    <t>0</t>
  </si>
  <si>
    <t>Ａ×</t>
  </si>
  <si>
    <t>－Ｄ －</t>
  </si>
  <si>
    <t>Ｅ</t>
  </si>
  <si>
    <t>100×Ｂ</t>
  </si>
  <si>
    <t>30×Ｃ</t>
  </si>
  <si>
    <t>Ａ×</t>
  </si>
  <si>
    <t>×</t>
  </si>
  <si>
    <t>30×Ｃ</t>
  </si>
  <si>
    <t>Ａ×</t>
  </si>
  <si>
    <t>25×Ｃ</t>
  </si>
  <si>
    <t>Ａ×</t>
  </si>
  <si>
    <t>20×Ｃ</t>
  </si>
  <si>
    <t>20×Ｃ</t>
  </si>
  <si>
    <t>Ａ×</t>
  </si>
  <si>
    <t>Ａ×</t>
  </si>
  <si>
    <t>７</t>
  </si>
  <si>
    <t>0</t>
  </si>
  <si>
    <t>Ａ≦20,000</t>
  </si>
  <si>
    <t>Ａ＞20,000</t>
  </si>
  <si>
    <t>(Ａ－20,000)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</si>
</sst>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_);[Red]\(#,##0\)"/>
    <numFmt numFmtId="178" formatCode="0_);[Red]\(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 quotePrefix="1">
      <alignment horizontal="left" vertical="center"/>
    </xf>
    <xf numFmtId="0" fontId="2" fillId="0" borderId="4" xfId="0" applyFont="1" applyBorder="1" applyAlignment="1" quotePrefix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left" vertical="center"/>
    </xf>
    <xf numFmtId="0" fontId="2" fillId="0" borderId="8" xfId="0" applyFont="1" applyBorder="1" applyAlignment="1" quotePrefix="1">
      <alignment horizontal="left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 quotePrefix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2" fillId="0" borderId="2" xfId="0" applyFont="1" applyBorder="1" applyAlignment="1" quotePrefix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 quotePrefix="1">
      <alignment horizontal="left" vertical="center"/>
    </xf>
    <xf numFmtId="0" fontId="2" fillId="0" borderId="5" xfId="0" applyFont="1" applyBorder="1" applyAlignment="1" quotePrefix="1">
      <alignment horizontal="left" vertical="center"/>
    </xf>
    <xf numFmtId="0" fontId="2" fillId="0" borderId="4" xfId="0" applyFont="1" applyBorder="1" applyAlignment="1" quotePrefix="1">
      <alignment horizontal="left" vertical="center"/>
    </xf>
    <xf numFmtId="177" fontId="2" fillId="0" borderId="3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 quotePrefix="1">
      <alignment horizontal="left" vertical="center"/>
    </xf>
    <xf numFmtId="0" fontId="2" fillId="0" borderId="11" xfId="0" applyFont="1" applyBorder="1" applyAlignment="1" quotePrefix="1">
      <alignment horizontal="left" vertical="center"/>
    </xf>
    <xf numFmtId="0" fontId="2" fillId="0" borderId="4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54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3" xfId="0" applyNumberFormat="1" applyFont="1" applyFill="1" applyBorder="1" applyAlignment="1">
      <alignment horizontal="center" vertical="center"/>
    </xf>
    <xf numFmtId="0" fontId="2" fillId="0" borderId="5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/>
    </xf>
    <xf numFmtId="49" fontId="2" fillId="0" borderId="3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4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4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25</xdr:row>
      <xdr:rowOff>0</xdr:rowOff>
    </xdr:from>
    <xdr:to>
      <xdr:col>10</xdr:col>
      <xdr:colOff>561975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4619625" y="56007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29</xdr:row>
      <xdr:rowOff>0</xdr:rowOff>
    </xdr:from>
    <xdr:to>
      <xdr:col>10</xdr:col>
      <xdr:colOff>561975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4619625" y="64008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32</xdr:row>
      <xdr:rowOff>0</xdr:rowOff>
    </xdr:from>
    <xdr:to>
      <xdr:col>10</xdr:col>
      <xdr:colOff>561975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4619625" y="70008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11</xdr:row>
      <xdr:rowOff>0</xdr:rowOff>
    </xdr:from>
    <xdr:to>
      <xdr:col>10</xdr:col>
      <xdr:colOff>571500</xdr:colOff>
      <xdr:row>11</xdr:row>
      <xdr:rowOff>0</xdr:rowOff>
    </xdr:to>
    <xdr:sp>
      <xdr:nvSpPr>
        <xdr:cNvPr id="4" name="Line 6"/>
        <xdr:cNvSpPr>
          <a:spLocks/>
        </xdr:cNvSpPr>
      </xdr:nvSpPr>
      <xdr:spPr>
        <a:xfrm>
          <a:off x="4600575" y="2800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9</xdr:row>
      <xdr:rowOff>0</xdr:rowOff>
    </xdr:from>
    <xdr:to>
      <xdr:col>10</xdr:col>
      <xdr:colOff>561975</xdr:colOff>
      <xdr:row>9</xdr:row>
      <xdr:rowOff>0</xdr:rowOff>
    </xdr:to>
    <xdr:sp>
      <xdr:nvSpPr>
        <xdr:cNvPr id="5" name="Line 7"/>
        <xdr:cNvSpPr>
          <a:spLocks/>
        </xdr:cNvSpPr>
      </xdr:nvSpPr>
      <xdr:spPr>
        <a:xfrm>
          <a:off x="4619625" y="24003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35</xdr:row>
      <xdr:rowOff>0</xdr:rowOff>
    </xdr:from>
    <xdr:to>
      <xdr:col>17</xdr:col>
      <xdr:colOff>76200</xdr:colOff>
      <xdr:row>35</xdr:row>
      <xdr:rowOff>0</xdr:rowOff>
    </xdr:to>
    <xdr:sp>
      <xdr:nvSpPr>
        <xdr:cNvPr id="6" name="Line 8"/>
        <xdr:cNvSpPr>
          <a:spLocks/>
        </xdr:cNvSpPr>
      </xdr:nvSpPr>
      <xdr:spPr>
        <a:xfrm>
          <a:off x="5619750" y="7600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10</xdr:col>
      <xdr:colOff>561975</xdr:colOff>
      <xdr:row>17</xdr:row>
      <xdr:rowOff>0</xdr:rowOff>
    </xdr:to>
    <xdr:sp>
      <xdr:nvSpPr>
        <xdr:cNvPr id="7" name="Line 10"/>
        <xdr:cNvSpPr>
          <a:spLocks/>
        </xdr:cNvSpPr>
      </xdr:nvSpPr>
      <xdr:spPr>
        <a:xfrm>
          <a:off x="4619625" y="40005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17</xdr:row>
      <xdr:rowOff>0</xdr:rowOff>
    </xdr:from>
    <xdr:to>
      <xdr:col>10</xdr:col>
      <xdr:colOff>552450</xdr:colOff>
      <xdr:row>17</xdr:row>
      <xdr:rowOff>0</xdr:rowOff>
    </xdr:to>
    <xdr:sp>
      <xdr:nvSpPr>
        <xdr:cNvPr id="8" name="Line 11"/>
        <xdr:cNvSpPr>
          <a:spLocks/>
        </xdr:cNvSpPr>
      </xdr:nvSpPr>
      <xdr:spPr>
        <a:xfrm>
          <a:off x="4619625" y="40005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13</xdr:row>
      <xdr:rowOff>0</xdr:rowOff>
    </xdr:from>
    <xdr:to>
      <xdr:col>10</xdr:col>
      <xdr:colOff>561975</xdr:colOff>
      <xdr:row>13</xdr:row>
      <xdr:rowOff>0</xdr:rowOff>
    </xdr:to>
    <xdr:sp>
      <xdr:nvSpPr>
        <xdr:cNvPr id="9" name="Line 12"/>
        <xdr:cNvSpPr>
          <a:spLocks/>
        </xdr:cNvSpPr>
      </xdr:nvSpPr>
      <xdr:spPr>
        <a:xfrm>
          <a:off x="4619625" y="3200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13</xdr:row>
      <xdr:rowOff>0</xdr:rowOff>
    </xdr:from>
    <xdr:to>
      <xdr:col>10</xdr:col>
      <xdr:colOff>552450</xdr:colOff>
      <xdr:row>13</xdr:row>
      <xdr:rowOff>0</xdr:rowOff>
    </xdr:to>
    <xdr:sp>
      <xdr:nvSpPr>
        <xdr:cNvPr id="10" name="Line 13"/>
        <xdr:cNvSpPr>
          <a:spLocks/>
        </xdr:cNvSpPr>
      </xdr:nvSpPr>
      <xdr:spPr>
        <a:xfrm>
          <a:off x="4619625" y="3200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13</xdr:row>
      <xdr:rowOff>0</xdr:rowOff>
    </xdr:from>
    <xdr:to>
      <xdr:col>13</xdr:col>
      <xdr:colOff>104775</xdr:colOff>
      <xdr:row>13</xdr:row>
      <xdr:rowOff>0</xdr:rowOff>
    </xdr:to>
    <xdr:sp>
      <xdr:nvSpPr>
        <xdr:cNvPr id="11" name="Line 14"/>
        <xdr:cNvSpPr>
          <a:spLocks/>
        </xdr:cNvSpPr>
      </xdr:nvSpPr>
      <xdr:spPr>
        <a:xfrm>
          <a:off x="5343525" y="3200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13</xdr:row>
      <xdr:rowOff>0</xdr:rowOff>
    </xdr:from>
    <xdr:to>
      <xdr:col>13</xdr:col>
      <xdr:colOff>104775</xdr:colOff>
      <xdr:row>13</xdr:row>
      <xdr:rowOff>0</xdr:rowOff>
    </xdr:to>
    <xdr:sp>
      <xdr:nvSpPr>
        <xdr:cNvPr id="12" name="Line 15"/>
        <xdr:cNvSpPr>
          <a:spLocks/>
        </xdr:cNvSpPr>
      </xdr:nvSpPr>
      <xdr:spPr>
        <a:xfrm>
          <a:off x="5343525" y="3200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17</xdr:row>
      <xdr:rowOff>0</xdr:rowOff>
    </xdr:from>
    <xdr:to>
      <xdr:col>13</xdr:col>
      <xdr:colOff>104775</xdr:colOff>
      <xdr:row>17</xdr:row>
      <xdr:rowOff>0</xdr:rowOff>
    </xdr:to>
    <xdr:sp>
      <xdr:nvSpPr>
        <xdr:cNvPr id="13" name="Line 16"/>
        <xdr:cNvSpPr>
          <a:spLocks/>
        </xdr:cNvSpPr>
      </xdr:nvSpPr>
      <xdr:spPr>
        <a:xfrm>
          <a:off x="5343525" y="4000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17</xdr:row>
      <xdr:rowOff>0</xdr:rowOff>
    </xdr:from>
    <xdr:to>
      <xdr:col>13</xdr:col>
      <xdr:colOff>104775</xdr:colOff>
      <xdr:row>17</xdr:row>
      <xdr:rowOff>0</xdr:rowOff>
    </xdr:to>
    <xdr:sp>
      <xdr:nvSpPr>
        <xdr:cNvPr id="14" name="Line 17"/>
        <xdr:cNvSpPr>
          <a:spLocks/>
        </xdr:cNvSpPr>
      </xdr:nvSpPr>
      <xdr:spPr>
        <a:xfrm>
          <a:off x="5343525" y="40005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15</xdr:row>
      <xdr:rowOff>0</xdr:rowOff>
    </xdr:from>
    <xdr:to>
      <xdr:col>10</xdr:col>
      <xdr:colOff>561975</xdr:colOff>
      <xdr:row>15</xdr:row>
      <xdr:rowOff>0</xdr:rowOff>
    </xdr:to>
    <xdr:sp>
      <xdr:nvSpPr>
        <xdr:cNvPr id="15" name="Line 18"/>
        <xdr:cNvSpPr>
          <a:spLocks/>
        </xdr:cNvSpPr>
      </xdr:nvSpPr>
      <xdr:spPr>
        <a:xfrm>
          <a:off x="4619625" y="36004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15</xdr:row>
      <xdr:rowOff>0</xdr:rowOff>
    </xdr:from>
    <xdr:to>
      <xdr:col>10</xdr:col>
      <xdr:colOff>552450</xdr:colOff>
      <xdr:row>15</xdr:row>
      <xdr:rowOff>0</xdr:rowOff>
    </xdr:to>
    <xdr:sp>
      <xdr:nvSpPr>
        <xdr:cNvPr id="16" name="Line 19"/>
        <xdr:cNvSpPr>
          <a:spLocks/>
        </xdr:cNvSpPr>
      </xdr:nvSpPr>
      <xdr:spPr>
        <a:xfrm>
          <a:off x="4619625" y="3600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104775</xdr:colOff>
      <xdr:row>15</xdr:row>
      <xdr:rowOff>0</xdr:rowOff>
    </xdr:to>
    <xdr:sp>
      <xdr:nvSpPr>
        <xdr:cNvPr id="17" name="Line 20"/>
        <xdr:cNvSpPr>
          <a:spLocks/>
        </xdr:cNvSpPr>
      </xdr:nvSpPr>
      <xdr:spPr>
        <a:xfrm>
          <a:off x="5343525" y="3600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104775</xdr:colOff>
      <xdr:row>15</xdr:row>
      <xdr:rowOff>0</xdr:rowOff>
    </xdr:to>
    <xdr:sp>
      <xdr:nvSpPr>
        <xdr:cNvPr id="18" name="Line 21"/>
        <xdr:cNvSpPr>
          <a:spLocks/>
        </xdr:cNvSpPr>
      </xdr:nvSpPr>
      <xdr:spPr>
        <a:xfrm>
          <a:off x="5343525" y="3600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0</xdr:rowOff>
    </xdr:from>
    <xdr:to>
      <xdr:col>16</xdr:col>
      <xdr:colOff>104775</xdr:colOff>
      <xdr:row>15</xdr:row>
      <xdr:rowOff>0</xdr:rowOff>
    </xdr:to>
    <xdr:sp>
      <xdr:nvSpPr>
        <xdr:cNvPr id="19" name="Line 22"/>
        <xdr:cNvSpPr>
          <a:spLocks/>
        </xdr:cNvSpPr>
      </xdr:nvSpPr>
      <xdr:spPr>
        <a:xfrm>
          <a:off x="5743575" y="3600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15</xdr:row>
      <xdr:rowOff>0</xdr:rowOff>
    </xdr:from>
    <xdr:to>
      <xdr:col>16</xdr:col>
      <xdr:colOff>104775</xdr:colOff>
      <xdr:row>15</xdr:row>
      <xdr:rowOff>0</xdr:rowOff>
    </xdr:to>
    <xdr:sp>
      <xdr:nvSpPr>
        <xdr:cNvPr id="20" name="Line 23"/>
        <xdr:cNvSpPr>
          <a:spLocks/>
        </xdr:cNvSpPr>
      </xdr:nvSpPr>
      <xdr:spPr>
        <a:xfrm>
          <a:off x="5743575" y="3600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0</xdr:rowOff>
    </xdr:from>
    <xdr:to>
      <xdr:col>10</xdr:col>
      <xdr:colOff>561975</xdr:colOff>
      <xdr:row>19</xdr:row>
      <xdr:rowOff>0</xdr:rowOff>
    </xdr:to>
    <xdr:sp>
      <xdr:nvSpPr>
        <xdr:cNvPr id="21" name="Line 25"/>
        <xdr:cNvSpPr>
          <a:spLocks/>
        </xdr:cNvSpPr>
      </xdr:nvSpPr>
      <xdr:spPr>
        <a:xfrm>
          <a:off x="4619625" y="44005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19</xdr:row>
      <xdr:rowOff>0</xdr:rowOff>
    </xdr:from>
    <xdr:to>
      <xdr:col>10</xdr:col>
      <xdr:colOff>552450</xdr:colOff>
      <xdr:row>19</xdr:row>
      <xdr:rowOff>0</xdr:rowOff>
    </xdr:to>
    <xdr:sp>
      <xdr:nvSpPr>
        <xdr:cNvPr id="22" name="Line 26"/>
        <xdr:cNvSpPr>
          <a:spLocks/>
        </xdr:cNvSpPr>
      </xdr:nvSpPr>
      <xdr:spPr>
        <a:xfrm>
          <a:off x="4619625" y="44005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0</xdr:rowOff>
    </xdr:from>
    <xdr:to>
      <xdr:col>13</xdr:col>
      <xdr:colOff>104775</xdr:colOff>
      <xdr:row>19</xdr:row>
      <xdr:rowOff>0</xdr:rowOff>
    </xdr:to>
    <xdr:sp>
      <xdr:nvSpPr>
        <xdr:cNvPr id="23" name="Line 27"/>
        <xdr:cNvSpPr>
          <a:spLocks/>
        </xdr:cNvSpPr>
      </xdr:nvSpPr>
      <xdr:spPr>
        <a:xfrm>
          <a:off x="5343525" y="4400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19</xdr:row>
      <xdr:rowOff>0</xdr:rowOff>
    </xdr:from>
    <xdr:to>
      <xdr:col>13</xdr:col>
      <xdr:colOff>104775</xdr:colOff>
      <xdr:row>19</xdr:row>
      <xdr:rowOff>0</xdr:rowOff>
    </xdr:to>
    <xdr:sp>
      <xdr:nvSpPr>
        <xdr:cNvPr id="24" name="Line 28"/>
        <xdr:cNvSpPr>
          <a:spLocks/>
        </xdr:cNvSpPr>
      </xdr:nvSpPr>
      <xdr:spPr>
        <a:xfrm>
          <a:off x="5343525" y="4400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19</xdr:row>
      <xdr:rowOff>0</xdr:rowOff>
    </xdr:from>
    <xdr:to>
      <xdr:col>16</xdr:col>
      <xdr:colOff>104775</xdr:colOff>
      <xdr:row>19</xdr:row>
      <xdr:rowOff>0</xdr:rowOff>
    </xdr:to>
    <xdr:sp>
      <xdr:nvSpPr>
        <xdr:cNvPr id="25" name="Line 29"/>
        <xdr:cNvSpPr>
          <a:spLocks/>
        </xdr:cNvSpPr>
      </xdr:nvSpPr>
      <xdr:spPr>
        <a:xfrm>
          <a:off x="5743575" y="4400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19</xdr:row>
      <xdr:rowOff>0</xdr:rowOff>
    </xdr:from>
    <xdr:to>
      <xdr:col>16</xdr:col>
      <xdr:colOff>104775</xdr:colOff>
      <xdr:row>19</xdr:row>
      <xdr:rowOff>0</xdr:rowOff>
    </xdr:to>
    <xdr:sp>
      <xdr:nvSpPr>
        <xdr:cNvPr id="26" name="Line 30"/>
        <xdr:cNvSpPr>
          <a:spLocks/>
        </xdr:cNvSpPr>
      </xdr:nvSpPr>
      <xdr:spPr>
        <a:xfrm>
          <a:off x="5743575" y="4400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21</xdr:row>
      <xdr:rowOff>0</xdr:rowOff>
    </xdr:from>
    <xdr:to>
      <xdr:col>10</xdr:col>
      <xdr:colOff>561975</xdr:colOff>
      <xdr:row>21</xdr:row>
      <xdr:rowOff>0</xdr:rowOff>
    </xdr:to>
    <xdr:sp>
      <xdr:nvSpPr>
        <xdr:cNvPr id="27" name="Line 31"/>
        <xdr:cNvSpPr>
          <a:spLocks/>
        </xdr:cNvSpPr>
      </xdr:nvSpPr>
      <xdr:spPr>
        <a:xfrm>
          <a:off x="4619625" y="48006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21</xdr:row>
      <xdr:rowOff>0</xdr:rowOff>
    </xdr:from>
    <xdr:to>
      <xdr:col>10</xdr:col>
      <xdr:colOff>552450</xdr:colOff>
      <xdr:row>21</xdr:row>
      <xdr:rowOff>0</xdr:rowOff>
    </xdr:to>
    <xdr:sp>
      <xdr:nvSpPr>
        <xdr:cNvPr id="28" name="Line 32"/>
        <xdr:cNvSpPr>
          <a:spLocks/>
        </xdr:cNvSpPr>
      </xdr:nvSpPr>
      <xdr:spPr>
        <a:xfrm>
          <a:off x="4619625" y="4800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0</xdr:rowOff>
    </xdr:from>
    <xdr:to>
      <xdr:col>13</xdr:col>
      <xdr:colOff>104775</xdr:colOff>
      <xdr:row>21</xdr:row>
      <xdr:rowOff>0</xdr:rowOff>
    </xdr:to>
    <xdr:sp>
      <xdr:nvSpPr>
        <xdr:cNvPr id="29" name="Line 33"/>
        <xdr:cNvSpPr>
          <a:spLocks/>
        </xdr:cNvSpPr>
      </xdr:nvSpPr>
      <xdr:spPr>
        <a:xfrm>
          <a:off x="5343525" y="4800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0</xdr:rowOff>
    </xdr:from>
    <xdr:to>
      <xdr:col>13</xdr:col>
      <xdr:colOff>104775</xdr:colOff>
      <xdr:row>21</xdr:row>
      <xdr:rowOff>0</xdr:rowOff>
    </xdr:to>
    <xdr:sp>
      <xdr:nvSpPr>
        <xdr:cNvPr id="30" name="Line 34"/>
        <xdr:cNvSpPr>
          <a:spLocks/>
        </xdr:cNvSpPr>
      </xdr:nvSpPr>
      <xdr:spPr>
        <a:xfrm>
          <a:off x="5343525" y="48006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23</xdr:row>
      <xdr:rowOff>0</xdr:rowOff>
    </xdr:from>
    <xdr:to>
      <xdr:col>10</xdr:col>
      <xdr:colOff>561975</xdr:colOff>
      <xdr:row>23</xdr:row>
      <xdr:rowOff>0</xdr:rowOff>
    </xdr:to>
    <xdr:sp>
      <xdr:nvSpPr>
        <xdr:cNvPr id="31" name="Line 35"/>
        <xdr:cNvSpPr>
          <a:spLocks/>
        </xdr:cNvSpPr>
      </xdr:nvSpPr>
      <xdr:spPr>
        <a:xfrm>
          <a:off x="4619625" y="5200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23</xdr:row>
      <xdr:rowOff>0</xdr:rowOff>
    </xdr:from>
    <xdr:to>
      <xdr:col>10</xdr:col>
      <xdr:colOff>552450</xdr:colOff>
      <xdr:row>23</xdr:row>
      <xdr:rowOff>0</xdr:rowOff>
    </xdr:to>
    <xdr:sp>
      <xdr:nvSpPr>
        <xdr:cNvPr id="32" name="Line 36"/>
        <xdr:cNvSpPr>
          <a:spLocks/>
        </xdr:cNvSpPr>
      </xdr:nvSpPr>
      <xdr:spPr>
        <a:xfrm>
          <a:off x="4619625" y="5200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23</xdr:row>
      <xdr:rowOff>0</xdr:rowOff>
    </xdr:from>
    <xdr:to>
      <xdr:col>13</xdr:col>
      <xdr:colOff>104775</xdr:colOff>
      <xdr:row>23</xdr:row>
      <xdr:rowOff>0</xdr:rowOff>
    </xdr:to>
    <xdr:sp>
      <xdr:nvSpPr>
        <xdr:cNvPr id="33" name="Line 37"/>
        <xdr:cNvSpPr>
          <a:spLocks/>
        </xdr:cNvSpPr>
      </xdr:nvSpPr>
      <xdr:spPr>
        <a:xfrm>
          <a:off x="5343525" y="520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23</xdr:row>
      <xdr:rowOff>0</xdr:rowOff>
    </xdr:from>
    <xdr:to>
      <xdr:col>13</xdr:col>
      <xdr:colOff>104775</xdr:colOff>
      <xdr:row>23</xdr:row>
      <xdr:rowOff>0</xdr:rowOff>
    </xdr:to>
    <xdr:sp>
      <xdr:nvSpPr>
        <xdr:cNvPr id="34" name="Line 38"/>
        <xdr:cNvSpPr>
          <a:spLocks/>
        </xdr:cNvSpPr>
      </xdr:nvSpPr>
      <xdr:spPr>
        <a:xfrm>
          <a:off x="5343525" y="520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0</xdr:rowOff>
    </xdr:from>
    <xdr:to>
      <xdr:col>16</xdr:col>
      <xdr:colOff>104775</xdr:colOff>
      <xdr:row>23</xdr:row>
      <xdr:rowOff>0</xdr:rowOff>
    </xdr:to>
    <xdr:sp>
      <xdr:nvSpPr>
        <xdr:cNvPr id="35" name="Line 39"/>
        <xdr:cNvSpPr>
          <a:spLocks/>
        </xdr:cNvSpPr>
      </xdr:nvSpPr>
      <xdr:spPr>
        <a:xfrm>
          <a:off x="5743575" y="520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23</xdr:row>
      <xdr:rowOff>0</xdr:rowOff>
    </xdr:from>
    <xdr:to>
      <xdr:col>16</xdr:col>
      <xdr:colOff>104775</xdr:colOff>
      <xdr:row>23</xdr:row>
      <xdr:rowOff>0</xdr:rowOff>
    </xdr:to>
    <xdr:sp>
      <xdr:nvSpPr>
        <xdr:cNvPr id="36" name="Line 40"/>
        <xdr:cNvSpPr>
          <a:spLocks/>
        </xdr:cNvSpPr>
      </xdr:nvSpPr>
      <xdr:spPr>
        <a:xfrm>
          <a:off x="5743575" y="520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27</xdr:row>
      <xdr:rowOff>0</xdr:rowOff>
    </xdr:from>
    <xdr:to>
      <xdr:col>10</xdr:col>
      <xdr:colOff>561975</xdr:colOff>
      <xdr:row>27</xdr:row>
      <xdr:rowOff>0</xdr:rowOff>
    </xdr:to>
    <xdr:sp>
      <xdr:nvSpPr>
        <xdr:cNvPr id="37" name="Line 41"/>
        <xdr:cNvSpPr>
          <a:spLocks/>
        </xdr:cNvSpPr>
      </xdr:nvSpPr>
      <xdr:spPr>
        <a:xfrm>
          <a:off x="4619625" y="60007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200025</xdr:rowOff>
    </xdr:from>
    <xdr:to>
      <xdr:col>24</xdr:col>
      <xdr:colOff>142875</xdr:colOff>
      <xdr:row>41</xdr:row>
      <xdr:rowOff>190500</xdr:rowOff>
    </xdr:to>
    <xdr:sp>
      <xdr:nvSpPr>
        <xdr:cNvPr id="38" name="Rectangle 42"/>
        <xdr:cNvSpPr>
          <a:spLocks/>
        </xdr:cNvSpPr>
      </xdr:nvSpPr>
      <xdr:spPr>
        <a:xfrm>
          <a:off x="123825" y="8553450"/>
          <a:ext cx="6991350" cy="6191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注１．各保安業務区分ごとの算定値欄は、小数点以下第４位を四捨五入にて記載のこと。
  ２．必要人数欄は、各保安業務区分ごとの算定値の合計を小数点以下第１位を繰上げにて記載のこと。
　３．記載例中の告示は、保安業務に係る技術的能力の基準等の細目を定める告示（平成９年通商産業省告示第１２２号）
　　をいう。　　　（平成１１年１２月２８日改正）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view="pageBreakPreview" zoomScaleSheetLayoutView="100" workbookViewId="0" topLeftCell="A1">
      <selection activeCell="U5" sqref="U5:X5"/>
    </sheetView>
  </sheetViews>
  <sheetFormatPr defaultColWidth="9.00390625" defaultRowHeight="13.5"/>
  <cols>
    <col min="1" max="1" width="1.625" style="14" customWidth="1"/>
    <col min="2" max="2" width="4.375" style="14" customWidth="1"/>
    <col min="3" max="3" width="12.25390625" style="14" customWidth="1"/>
    <col min="4" max="4" width="10.375" style="14" customWidth="1"/>
    <col min="5" max="7" width="8.00390625" style="14" customWidth="1"/>
    <col min="8" max="9" width="2.375" style="14" customWidth="1"/>
    <col min="10" max="10" width="2.50390625" style="14" customWidth="1"/>
    <col min="11" max="11" width="8.00390625" style="14" customWidth="1"/>
    <col min="12" max="19" width="1.75390625" style="14" customWidth="1"/>
    <col min="20" max="20" width="2.00390625" style="14" customWidth="1"/>
    <col min="21" max="21" width="1.625" style="14" customWidth="1"/>
    <col min="22" max="29" width="2.00390625" style="14" customWidth="1"/>
    <col min="30" max="16384" width="8.875" style="14" customWidth="1"/>
  </cols>
  <sheetData>
    <row r="1" spans="1:25" ht="36.75" customHeight="1">
      <c r="A1" s="91" t="s">
        <v>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25" ht="21" customHeight="1">
      <c r="A2" s="14" t="s">
        <v>29</v>
      </c>
      <c r="I2" s="109"/>
      <c r="J2" s="109"/>
      <c r="K2" s="109"/>
      <c r="L2" s="109"/>
      <c r="M2" s="109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3" ht="21" customHeight="1" thickBot="1">
      <c r="A3" s="13" t="s">
        <v>32</v>
      </c>
      <c r="B3" s="13"/>
      <c r="C3" s="13"/>
    </row>
    <row r="4" spans="1:25" ht="21" customHeight="1" thickBot="1">
      <c r="A4" s="13"/>
      <c r="B4" s="14" t="s">
        <v>34</v>
      </c>
      <c r="C4" s="14" t="s">
        <v>35</v>
      </c>
      <c r="J4" s="52" t="s">
        <v>36</v>
      </c>
      <c r="K4" s="47">
        <v>22</v>
      </c>
      <c r="L4" s="14" t="s">
        <v>37</v>
      </c>
      <c r="T4" s="52" t="s">
        <v>38</v>
      </c>
      <c r="U4" s="87">
        <v>260</v>
      </c>
      <c r="V4" s="88"/>
      <c r="W4" s="88"/>
      <c r="X4" s="89"/>
      <c r="Y4" s="14" t="s">
        <v>37</v>
      </c>
    </row>
    <row r="5" spans="1:24" ht="14.25" customHeight="1">
      <c r="A5" s="13"/>
      <c r="K5" s="31"/>
      <c r="L5" s="32"/>
      <c r="M5" s="32"/>
      <c r="N5" s="32"/>
      <c r="O5" s="32"/>
      <c r="P5" s="32"/>
      <c r="Q5" s="32"/>
      <c r="R5" s="32"/>
      <c r="S5" s="32"/>
      <c r="T5" s="32"/>
      <c r="U5" s="90"/>
      <c r="V5" s="90"/>
      <c r="W5" s="90"/>
      <c r="X5" s="90"/>
    </row>
    <row r="6" spans="1:22" ht="21" customHeight="1" thickBot="1">
      <c r="A6" s="13"/>
      <c r="B6" s="13"/>
      <c r="C6" s="14" t="s">
        <v>39</v>
      </c>
      <c r="D6" s="46">
        <v>0</v>
      </c>
      <c r="E6" s="14" t="s">
        <v>40</v>
      </c>
      <c r="F6" s="14" t="s">
        <v>41</v>
      </c>
      <c r="H6" s="66">
        <v>0</v>
      </c>
      <c r="I6" s="66"/>
      <c r="J6" s="66"/>
      <c r="K6" s="14" t="s">
        <v>40</v>
      </c>
      <c r="L6" s="14" t="s">
        <v>42</v>
      </c>
      <c r="R6" s="66">
        <v>0</v>
      </c>
      <c r="S6" s="66"/>
      <c r="T6" s="66"/>
      <c r="U6" s="66"/>
      <c r="V6" s="14" t="s">
        <v>40</v>
      </c>
    </row>
    <row r="7" spans="2:25" ht="15.75" customHeight="1">
      <c r="B7" s="116" t="s">
        <v>9</v>
      </c>
      <c r="C7" s="117"/>
      <c r="D7" s="104" t="s">
        <v>10</v>
      </c>
      <c r="E7" s="104" t="s">
        <v>48</v>
      </c>
      <c r="F7" s="104" t="s">
        <v>33</v>
      </c>
      <c r="G7" s="104" t="s">
        <v>49</v>
      </c>
      <c r="H7" s="94" t="s">
        <v>11</v>
      </c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105"/>
      <c r="U7" s="94" t="s">
        <v>12</v>
      </c>
      <c r="V7" s="95"/>
      <c r="W7" s="95"/>
      <c r="X7" s="95"/>
      <c r="Y7" s="96"/>
    </row>
    <row r="8" spans="2:25" ht="22.5" customHeight="1">
      <c r="B8" s="118"/>
      <c r="C8" s="119"/>
      <c r="D8" s="107"/>
      <c r="E8" s="101"/>
      <c r="F8" s="107"/>
      <c r="G8" s="101"/>
      <c r="H8" s="97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106"/>
      <c r="U8" s="97"/>
      <c r="V8" s="98"/>
      <c r="W8" s="98"/>
      <c r="X8" s="98"/>
      <c r="Y8" s="99"/>
    </row>
    <row r="9" spans="2:25" ht="15.75" customHeight="1">
      <c r="B9" s="102">
        <v>1</v>
      </c>
      <c r="C9" s="4" t="s">
        <v>13</v>
      </c>
      <c r="D9" s="54">
        <v>2000</v>
      </c>
      <c r="E9" s="100" t="s">
        <v>50</v>
      </c>
      <c r="F9" s="100" t="s">
        <v>50</v>
      </c>
      <c r="G9" s="100" t="s">
        <v>50</v>
      </c>
      <c r="H9" s="15"/>
      <c r="I9" s="56" t="s">
        <v>51</v>
      </c>
      <c r="J9" s="56"/>
      <c r="K9" s="6">
        <v>1</v>
      </c>
      <c r="L9" s="77"/>
      <c r="M9" s="78"/>
      <c r="N9" s="78"/>
      <c r="O9" s="78"/>
      <c r="P9" s="80"/>
      <c r="Q9" s="77"/>
      <c r="R9" s="77"/>
      <c r="S9" s="77"/>
      <c r="T9" s="81"/>
      <c r="U9" s="155">
        <f>D9/20000</f>
        <v>0.1</v>
      </c>
      <c r="V9" s="156"/>
      <c r="W9" s="156"/>
      <c r="X9" s="156"/>
      <c r="Y9" s="157"/>
    </row>
    <row r="10" spans="2:25" ht="15.75" customHeight="1">
      <c r="B10" s="122"/>
      <c r="C10" s="5" t="s">
        <v>14</v>
      </c>
      <c r="D10" s="60"/>
      <c r="E10" s="101"/>
      <c r="F10" s="108"/>
      <c r="G10" s="101"/>
      <c r="H10" s="16"/>
      <c r="I10" s="74"/>
      <c r="J10" s="74"/>
      <c r="K10" s="17">
        <v>20000</v>
      </c>
      <c r="L10" s="79"/>
      <c r="M10" s="79"/>
      <c r="N10" s="79"/>
      <c r="O10" s="79"/>
      <c r="P10" s="82"/>
      <c r="Q10" s="82"/>
      <c r="R10" s="82"/>
      <c r="S10" s="82"/>
      <c r="T10" s="83"/>
      <c r="U10" s="158"/>
      <c r="V10" s="159"/>
      <c r="W10" s="159"/>
      <c r="X10" s="159"/>
      <c r="Y10" s="160"/>
    </row>
    <row r="11" spans="2:25" ht="15.75" customHeight="1">
      <c r="B11" s="102" t="s">
        <v>15</v>
      </c>
      <c r="C11" s="4" t="s">
        <v>16</v>
      </c>
      <c r="D11" s="54">
        <v>500</v>
      </c>
      <c r="E11" s="54">
        <v>0</v>
      </c>
      <c r="F11" s="54">
        <v>0</v>
      </c>
      <c r="G11" s="54">
        <v>0</v>
      </c>
      <c r="H11" s="15"/>
      <c r="I11" s="56" t="s">
        <v>51</v>
      </c>
      <c r="J11" s="56"/>
      <c r="K11" s="6">
        <v>1</v>
      </c>
      <c r="L11" s="77" t="s">
        <v>52</v>
      </c>
      <c r="M11" s="78"/>
      <c r="N11" s="78"/>
      <c r="O11" s="78"/>
      <c r="P11" s="80" t="s">
        <v>53</v>
      </c>
      <c r="Q11" s="77"/>
      <c r="R11" s="77"/>
      <c r="S11" s="77"/>
      <c r="T11" s="81"/>
      <c r="U11" s="110">
        <f>IF(D11/(100*K4)-E11-F11&lt;=0,0,D11/(100*K4)-E11-F11)</f>
        <v>0.22727272727272727</v>
      </c>
      <c r="V11" s="111"/>
      <c r="W11" s="111"/>
      <c r="X11" s="111"/>
      <c r="Y11" s="112"/>
    </row>
    <row r="12" spans="2:25" ht="15.75" customHeight="1">
      <c r="B12" s="122"/>
      <c r="C12" s="5" t="s">
        <v>17</v>
      </c>
      <c r="D12" s="60"/>
      <c r="E12" s="60"/>
      <c r="F12" s="60"/>
      <c r="G12" s="60"/>
      <c r="H12" s="16"/>
      <c r="I12" s="74"/>
      <c r="J12" s="74"/>
      <c r="K12" s="7" t="s">
        <v>54</v>
      </c>
      <c r="L12" s="79"/>
      <c r="M12" s="79"/>
      <c r="N12" s="79"/>
      <c r="O12" s="79"/>
      <c r="P12" s="82"/>
      <c r="Q12" s="82"/>
      <c r="R12" s="82"/>
      <c r="S12" s="82"/>
      <c r="T12" s="83"/>
      <c r="U12" s="113"/>
      <c r="V12" s="114"/>
      <c r="W12" s="114"/>
      <c r="X12" s="114"/>
      <c r="Y12" s="115"/>
    </row>
    <row r="13" spans="2:25" ht="15.75" customHeight="1">
      <c r="B13" s="102" t="s">
        <v>18</v>
      </c>
      <c r="C13" s="4" t="s">
        <v>19</v>
      </c>
      <c r="D13" s="54">
        <v>0</v>
      </c>
      <c r="E13" s="54">
        <v>0</v>
      </c>
      <c r="F13" s="54">
        <v>0</v>
      </c>
      <c r="G13" s="54">
        <v>0</v>
      </c>
      <c r="H13" s="15"/>
      <c r="I13" s="56" t="s">
        <v>51</v>
      </c>
      <c r="J13" s="56"/>
      <c r="K13" s="6">
        <v>1</v>
      </c>
      <c r="L13" s="57" t="s">
        <v>2</v>
      </c>
      <c r="M13" s="56">
        <v>1</v>
      </c>
      <c r="N13" s="56"/>
      <c r="O13" s="57" t="s">
        <v>8</v>
      </c>
      <c r="P13" s="80" t="s">
        <v>53</v>
      </c>
      <c r="Q13" s="77"/>
      <c r="R13" s="77"/>
      <c r="S13" s="77"/>
      <c r="T13" s="81"/>
      <c r="U13" s="58">
        <f>D13/(30*U4)/4-F13</f>
        <v>0</v>
      </c>
      <c r="V13" s="59"/>
      <c r="W13" s="59"/>
      <c r="X13" s="59"/>
      <c r="Y13" s="76"/>
    </row>
    <row r="14" spans="2:25" ht="15.75" customHeight="1">
      <c r="B14" s="103"/>
      <c r="C14" s="28" t="s">
        <v>20</v>
      </c>
      <c r="D14" s="55"/>
      <c r="E14" s="55"/>
      <c r="F14" s="55"/>
      <c r="G14" s="55"/>
      <c r="H14" s="22"/>
      <c r="I14" s="66"/>
      <c r="J14" s="66"/>
      <c r="K14" s="3" t="s">
        <v>55</v>
      </c>
      <c r="L14" s="66"/>
      <c r="M14" s="66">
        <v>4</v>
      </c>
      <c r="N14" s="66"/>
      <c r="O14" s="65"/>
      <c r="P14" s="92"/>
      <c r="Q14" s="92"/>
      <c r="R14" s="92"/>
      <c r="S14" s="92"/>
      <c r="T14" s="93"/>
      <c r="U14" s="68"/>
      <c r="V14" s="69"/>
      <c r="W14" s="69"/>
      <c r="X14" s="69"/>
      <c r="Y14" s="70"/>
    </row>
    <row r="15" spans="2:25" ht="15.75" customHeight="1">
      <c r="B15" s="48"/>
      <c r="C15" s="24" t="s">
        <v>30</v>
      </c>
      <c r="D15" s="84">
        <v>0</v>
      </c>
      <c r="E15" s="84">
        <v>0</v>
      </c>
      <c r="F15" s="84">
        <v>0</v>
      </c>
      <c r="G15" s="84">
        <v>0</v>
      </c>
      <c r="H15" s="33"/>
      <c r="I15" s="85" t="s">
        <v>56</v>
      </c>
      <c r="J15" s="85"/>
      <c r="K15" s="34">
        <v>1</v>
      </c>
      <c r="L15" s="86" t="s">
        <v>2</v>
      </c>
      <c r="M15" s="85">
        <v>1</v>
      </c>
      <c r="N15" s="85"/>
      <c r="O15" s="85" t="s">
        <v>57</v>
      </c>
      <c r="P15" s="85">
        <v>3</v>
      </c>
      <c r="Q15" s="85"/>
      <c r="R15" s="35"/>
      <c r="S15" s="35"/>
      <c r="T15" s="36"/>
      <c r="U15" s="68">
        <f>D15/(30*U4)/4*3/4</f>
        <v>0</v>
      </c>
      <c r="V15" s="69"/>
      <c r="W15" s="69"/>
      <c r="X15" s="69"/>
      <c r="Y15" s="70"/>
    </row>
    <row r="16" spans="2:25" ht="15.75" customHeight="1">
      <c r="B16" s="48"/>
      <c r="C16" s="24" t="s">
        <v>31</v>
      </c>
      <c r="D16" s="60"/>
      <c r="E16" s="60"/>
      <c r="F16" s="60"/>
      <c r="G16" s="60"/>
      <c r="H16" s="16"/>
      <c r="I16" s="74"/>
      <c r="J16" s="74"/>
      <c r="K16" s="7" t="s">
        <v>58</v>
      </c>
      <c r="L16" s="74"/>
      <c r="M16" s="74">
        <v>4</v>
      </c>
      <c r="N16" s="74"/>
      <c r="O16" s="61"/>
      <c r="P16" s="74">
        <v>4</v>
      </c>
      <c r="Q16" s="74"/>
      <c r="R16" s="26"/>
      <c r="S16" s="26"/>
      <c r="T16" s="27"/>
      <c r="U16" s="71"/>
      <c r="V16" s="72"/>
      <c r="W16" s="72"/>
      <c r="X16" s="72"/>
      <c r="Y16" s="73"/>
    </row>
    <row r="17" spans="2:25" ht="15.75" customHeight="1">
      <c r="B17" s="102" t="s">
        <v>21</v>
      </c>
      <c r="C17" s="4" t="s">
        <v>22</v>
      </c>
      <c r="D17" s="54">
        <v>0</v>
      </c>
      <c r="E17" s="54">
        <v>0</v>
      </c>
      <c r="F17" s="54">
        <v>0</v>
      </c>
      <c r="G17" s="54">
        <v>0</v>
      </c>
      <c r="H17" s="15"/>
      <c r="I17" s="56" t="s">
        <v>59</v>
      </c>
      <c r="J17" s="56"/>
      <c r="K17" s="6">
        <v>1</v>
      </c>
      <c r="L17" s="57" t="s">
        <v>2</v>
      </c>
      <c r="M17" s="56">
        <v>1</v>
      </c>
      <c r="N17" s="56"/>
      <c r="O17" s="6"/>
      <c r="P17" s="6"/>
      <c r="Q17" s="6"/>
      <c r="R17" s="6"/>
      <c r="S17" s="20"/>
      <c r="T17" s="21"/>
      <c r="U17" s="58">
        <f>D17/(25*U4)/4</f>
        <v>0</v>
      </c>
      <c r="V17" s="59"/>
      <c r="W17" s="59"/>
      <c r="X17" s="59"/>
      <c r="Y17" s="76"/>
    </row>
    <row r="18" spans="2:25" ht="15.75" customHeight="1">
      <c r="B18" s="103"/>
      <c r="C18" s="28" t="s">
        <v>23</v>
      </c>
      <c r="D18" s="55"/>
      <c r="E18" s="55"/>
      <c r="F18" s="55"/>
      <c r="G18" s="55"/>
      <c r="H18" s="29"/>
      <c r="I18" s="75"/>
      <c r="J18" s="75"/>
      <c r="K18" s="30" t="s">
        <v>60</v>
      </c>
      <c r="L18" s="75"/>
      <c r="M18" s="75">
        <v>4</v>
      </c>
      <c r="N18" s="75"/>
      <c r="O18" s="37"/>
      <c r="P18" s="38"/>
      <c r="Q18" s="38"/>
      <c r="R18" s="38"/>
      <c r="S18" s="38"/>
      <c r="T18" s="28"/>
      <c r="U18" s="68"/>
      <c r="V18" s="69"/>
      <c r="W18" s="69"/>
      <c r="X18" s="69"/>
      <c r="Y18" s="70"/>
    </row>
    <row r="19" spans="2:25" ht="15.75" customHeight="1">
      <c r="B19" s="48"/>
      <c r="C19" s="24" t="s">
        <v>30</v>
      </c>
      <c r="D19" s="62">
        <v>0</v>
      </c>
      <c r="E19" s="62">
        <v>0</v>
      </c>
      <c r="F19" s="62">
        <v>0</v>
      </c>
      <c r="G19" s="62">
        <v>0</v>
      </c>
      <c r="H19" s="22"/>
      <c r="I19" s="85" t="s">
        <v>56</v>
      </c>
      <c r="J19" s="85"/>
      <c r="K19" s="3">
        <v>1</v>
      </c>
      <c r="L19" s="65" t="s">
        <v>2</v>
      </c>
      <c r="M19" s="66">
        <v>1</v>
      </c>
      <c r="N19" s="66"/>
      <c r="O19" s="66" t="s">
        <v>57</v>
      </c>
      <c r="P19" s="66">
        <v>3</v>
      </c>
      <c r="Q19" s="66"/>
      <c r="R19" s="3"/>
      <c r="S19" s="23"/>
      <c r="T19" s="24"/>
      <c r="U19" s="68">
        <f>D19/(25*U4)/4*3/4</f>
        <v>0</v>
      </c>
      <c r="V19" s="69"/>
      <c r="W19" s="69"/>
      <c r="X19" s="69"/>
      <c r="Y19" s="70"/>
    </row>
    <row r="20" spans="2:25" ht="15.75" customHeight="1">
      <c r="B20" s="48"/>
      <c r="C20" s="24" t="s">
        <v>31</v>
      </c>
      <c r="D20" s="60"/>
      <c r="E20" s="60"/>
      <c r="F20" s="60"/>
      <c r="G20" s="60"/>
      <c r="H20" s="16"/>
      <c r="I20" s="74"/>
      <c r="J20" s="74"/>
      <c r="K20" s="3" t="s">
        <v>60</v>
      </c>
      <c r="L20" s="66"/>
      <c r="M20" s="66">
        <v>4</v>
      </c>
      <c r="N20" s="66"/>
      <c r="O20" s="61"/>
      <c r="P20" s="74">
        <v>4</v>
      </c>
      <c r="Q20" s="74"/>
      <c r="R20" s="18"/>
      <c r="S20" s="18"/>
      <c r="T20" s="19"/>
      <c r="U20" s="71"/>
      <c r="V20" s="72"/>
      <c r="W20" s="72"/>
      <c r="X20" s="72"/>
      <c r="Y20" s="73"/>
    </row>
    <row r="21" spans="2:25" ht="15.75" customHeight="1">
      <c r="B21" s="148" t="s">
        <v>47</v>
      </c>
      <c r="C21" s="39" t="s">
        <v>43</v>
      </c>
      <c r="D21" s="54">
        <v>1000</v>
      </c>
      <c r="E21" s="54">
        <v>0</v>
      </c>
      <c r="F21" s="54">
        <v>0</v>
      </c>
      <c r="G21" s="54">
        <v>0</v>
      </c>
      <c r="H21" s="15"/>
      <c r="I21" s="56" t="s">
        <v>61</v>
      </c>
      <c r="J21" s="56"/>
      <c r="K21" s="6">
        <v>1</v>
      </c>
      <c r="L21" s="57" t="s">
        <v>2</v>
      </c>
      <c r="M21" s="56">
        <v>1</v>
      </c>
      <c r="N21" s="56"/>
      <c r="O21" s="6"/>
      <c r="P21" s="6"/>
      <c r="Q21" s="6"/>
      <c r="R21" s="6"/>
      <c r="S21" s="20"/>
      <c r="T21" s="21"/>
      <c r="U21" s="58">
        <f>D21/(20*U4)/4</f>
        <v>0.04807692307692308</v>
      </c>
      <c r="V21" s="59"/>
      <c r="W21" s="59"/>
      <c r="X21" s="59"/>
      <c r="Y21" s="76"/>
    </row>
    <row r="22" spans="2:25" ht="15.75" customHeight="1">
      <c r="B22" s="149"/>
      <c r="C22" s="40" t="s">
        <v>44</v>
      </c>
      <c r="D22" s="55"/>
      <c r="E22" s="55"/>
      <c r="F22" s="55"/>
      <c r="G22" s="55"/>
      <c r="H22" s="29"/>
      <c r="I22" s="66"/>
      <c r="J22" s="66"/>
      <c r="K22" s="30" t="s">
        <v>62</v>
      </c>
      <c r="L22" s="75"/>
      <c r="M22" s="75">
        <v>4</v>
      </c>
      <c r="N22" s="75"/>
      <c r="O22" s="37"/>
      <c r="P22" s="38"/>
      <c r="Q22" s="38"/>
      <c r="R22" s="38"/>
      <c r="S22" s="38"/>
      <c r="T22" s="28"/>
      <c r="U22" s="68"/>
      <c r="V22" s="69"/>
      <c r="W22" s="69"/>
      <c r="X22" s="69"/>
      <c r="Y22" s="70"/>
    </row>
    <row r="23" spans="2:25" ht="15.75" customHeight="1">
      <c r="B23" s="149"/>
      <c r="C23" s="24" t="s">
        <v>30</v>
      </c>
      <c r="D23" s="62">
        <v>0</v>
      </c>
      <c r="E23" s="62">
        <v>0</v>
      </c>
      <c r="F23" s="62">
        <v>0</v>
      </c>
      <c r="G23" s="62">
        <v>0</v>
      </c>
      <c r="H23" s="22"/>
      <c r="I23" s="85" t="s">
        <v>56</v>
      </c>
      <c r="J23" s="85"/>
      <c r="K23" s="3">
        <v>1</v>
      </c>
      <c r="L23" s="65" t="s">
        <v>2</v>
      </c>
      <c r="M23" s="66">
        <v>1</v>
      </c>
      <c r="N23" s="66"/>
      <c r="O23" s="66" t="s">
        <v>57</v>
      </c>
      <c r="P23" s="66">
        <v>3</v>
      </c>
      <c r="Q23" s="66"/>
      <c r="R23" s="3"/>
      <c r="S23" s="23"/>
      <c r="T23" s="24"/>
      <c r="U23" s="68">
        <f>D23/(20*U4)/4*3/4</f>
        <v>0</v>
      </c>
      <c r="V23" s="69"/>
      <c r="W23" s="69"/>
      <c r="X23" s="69"/>
      <c r="Y23" s="70"/>
    </row>
    <row r="24" spans="2:25" ht="15.75" customHeight="1">
      <c r="B24" s="150"/>
      <c r="C24" s="24" t="s">
        <v>31</v>
      </c>
      <c r="D24" s="60"/>
      <c r="E24" s="60"/>
      <c r="F24" s="60"/>
      <c r="G24" s="60"/>
      <c r="H24" s="16"/>
      <c r="I24" s="74"/>
      <c r="J24" s="74"/>
      <c r="K24" s="3" t="s">
        <v>63</v>
      </c>
      <c r="L24" s="66"/>
      <c r="M24" s="66">
        <v>4</v>
      </c>
      <c r="N24" s="66"/>
      <c r="O24" s="61"/>
      <c r="P24" s="74">
        <v>4</v>
      </c>
      <c r="Q24" s="74"/>
      <c r="R24" s="18"/>
      <c r="S24" s="18"/>
      <c r="T24" s="19"/>
      <c r="U24" s="71"/>
      <c r="V24" s="72"/>
      <c r="W24" s="72"/>
      <c r="X24" s="72"/>
      <c r="Y24" s="73"/>
    </row>
    <row r="25" spans="2:25" ht="15.75" customHeight="1">
      <c r="B25" s="102" t="s">
        <v>24</v>
      </c>
      <c r="C25" s="120" t="s">
        <v>25</v>
      </c>
      <c r="D25" s="54">
        <v>0</v>
      </c>
      <c r="E25" s="54">
        <v>0</v>
      </c>
      <c r="F25" s="54">
        <v>0</v>
      </c>
      <c r="G25" s="54">
        <v>0</v>
      </c>
      <c r="H25" s="15"/>
      <c r="I25" s="56" t="s">
        <v>59</v>
      </c>
      <c r="J25" s="56"/>
      <c r="K25" s="6">
        <v>1</v>
      </c>
      <c r="L25" s="6"/>
      <c r="M25" s="6"/>
      <c r="N25" s="6"/>
      <c r="O25" s="6"/>
      <c r="P25" s="20"/>
      <c r="Q25" s="20"/>
      <c r="R25" s="20"/>
      <c r="S25" s="20"/>
      <c r="T25" s="21"/>
      <c r="U25" s="58">
        <f>D25/20000</f>
        <v>0</v>
      </c>
      <c r="V25" s="59"/>
      <c r="W25" s="59"/>
      <c r="X25" s="59"/>
      <c r="Y25" s="76"/>
    </row>
    <row r="26" spans="2:25" ht="15.75" customHeight="1">
      <c r="B26" s="123"/>
      <c r="C26" s="152"/>
      <c r="D26" s="55"/>
      <c r="E26" s="55"/>
      <c r="F26" s="55"/>
      <c r="G26" s="55"/>
      <c r="H26" s="22"/>
      <c r="I26" s="66"/>
      <c r="J26" s="66"/>
      <c r="K26" s="25">
        <v>20000</v>
      </c>
      <c r="L26" s="25"/>
      <c r="M26" s="25"/>
      <c r="N26" s="25"/>
      <c r="O26" s="25"/>
      <c r="P26" s="23"/>
      <c r="Q26" s="23"/>
      <c r="R26" s="23"/>
      <c r="S26" s="23"/>
      <c r="T26" s="24"/>
      <c r="U26" s="68"/>
      <c r="V26" s="69"/>
      <c r="W26" s="69"/>
      <c r="X26" s="69"/>
      <c r="Y26" s="70"/>
    </row>
    <row r="27" spans="2:25" ht="15.75" customHeight="1">
      <c r="B27" s="151" t="s">
        <v>47</v>
      </c>
      <c r="C27" s="42" t="s">
        <v>45</v>
      </c>
      <c r="D27" s="84">
        <v>1000</v>
      </c>
      <c r="E27" s="84">
        <v>0</v>
      </c>
      <c r="F27" s="84">
        <v>0</v>
      </c>
      <c r="G27" s="84">
        <v>0</v>
      </c>
      <c r="H27" s="33"/>
      <c r="I27" s="85" t="s">
        <v>64</v>
      </c>
      <c r="J27" s="85"/>
      <c r="K27" s="34">
        <v>1</v>
      </c>
      <c r="L27" s="43"/>
      <c r="M27" s="43"/>
      <c r="N27" s="43"/>
      <c r="O27" s="43"/>
      <c r="P27" s="11"/>
      <c r="Q27" s="11"/>
      <c r="R27" s="11"/>
      <c r="S27" s="11"/>
      <c r="T27" s="12"/>
      <c r="U27" s="68">
        <f>D27/40000</f>
        <v>0.025</v>
      </c>
      <c r="V27" s="69"/>
      <c r="W27" s="69"/>
      <c r="X27" s="69"/>
      <c r="Y27" s="70"/>
    </row>
    <row r="28" spans="2:25" ht="15.75" customHeight="1">
      <c r="B28" s="150"/>
      <c r="C28" s="41" t="s">
        <v>46</v>
      </c>
      <c r="D28" s="60"/>
      <c r="E28" s="60"/>
      <c r="F28" s="60"/>
      <c r="G28" s="60"/>
      <c r="H28" s="16"/>
      <c r="I28" s="74"/>
      <c r="J28" s="74"/>
      <c r="K28" s="17">
        <v>40000</v>
      </c>
      <c r="L28" s="17"/>
      <c r="M28" s="17"/>
      <c r="N28" s="17"/>
      <c r="O28" s="17"/>
      <c r="P28" s="18"/>
      <c r="Q28" s="18"/>
      <c r="R28" s="18"/>
      <c r="S28" s="18"/>
      <c r="T28" s="19"/>
      <c r="U28" s="71"/>
      <c r="V28" s="72"/>
      <c r="W28" s="72"/>
      <c r="X28" s="72"/>
      <c r="Y28" s="73"/>
    </row>
    <row r="29" spans="2:25" ht="15.75" customHeight="1">
      <c r="B29" s="102" t="s">
        <v>7</v>
      </c>
      <c r="C29" s="120" t="s">
        <v>26</v>
      </c>
      <c r="D29" s="54">
        <v>3000</v>
      </c>
      <c r="E29" s="54">
        <v>0</v>
      </c>
      <c r="F29" s="54">
        <v>0</v>
      </c>
      <c r="G29" s="54">
        <v>0</v>
      </c>
      <c r="H29" s="22"/>
      <c r="I29" s="66" t="s">
        <v>65</v>
      </c>
      <c r="J29" s="66"/>
      <c r="K29" s="3">
        <v>1</v>
      </c>
      <c r="L29" s="3"/>
      <c r="M29" s="3"/>
      <c r="N29" s="3"/>
      <c r="O29" s="3"/>
      <c r="P29" s="23"/>
      <c r="Q29" s="23"/>
      <c r="R29" s="23"/>
      <c r="S29" s="23"/>
      <c r="T29" s="24"/>
      <c r="U29" s="110">
        <f>D29/20000</f>
        <v>0.15</v>
      </c>
      <c r="V29" s="111"/>
      <c r="W29" s="111"/>
      <c r="X29" s="111"/>
      <c r="Y29" s="112"/>
    </row>
    <row r="30" spans="2:25" ht="15.75" customHeight="1">
      <c r="B30" s="122"/>
      <c r="C30" s="121"/>
      <c r="D30" s="60"/>
      <c r="E30" s="60"/>
      <c r="F30" s="60"/>
      <c r="G30" s="60"/>
      <c r="H30" s="16"/>
      <c r="I30" s="74"/>
      <c r="J30" s="74"/>
      <c r="K30" s="17">
        <v>20000</v>
      </c>
      <c r="L30" s="17"/>
      <c r="M30" s="17"/>
      <c r="N30" s="17"/>
      <c r="O30" s="17"/>
      <c r="P30" s="18"/>
      <c r="Q30" s="18"/>
      <c r="R30" s="18"/>
      <c r="S30" s="18"/>
      <c r="T30" s="19"/>
      <c r="U30" s="113"/>
      <c r="V30" s="114"/>
      <c r="W30" s="114"/>
      <c r="X30" s="114"/>
      <c r="Y30" s="115"/>
    </row>
    <row r="31" spans="2:25" ht="15.75" customHeight="1">
      <c r="B31" s="102" t="s">
        <v>66</v>
      </c>
      <c r="C31" s="146" t="s">
        <v>27</v>
      </c>
      <c r="D31" s="54">
        <v>3000</v>
      </c>
      <c r="E31" s="100" t="s">
        <v>67</v>
      </c>
      <c r="F31" s="100" t="s">
        <v>67</v>
      </c>
      <c r="G31" s="100" t="s">
        <v>67</v>
      </c>
      <c r="H31" s="1" t="s">
        <v>28</v>
      </c>
      <c r="I31" s="2" t="s">
        <v>68</v>
      </c>
      <c r="J31" s="23"/>
      <c r="K31" s="2"/>
      <c r="L31" s="2"/>
      <c r="M31" s="2"/>
      <c r="N31" s="2"/>
      <c r="O31" s="2"/>
      <c r="P31" s="20"/>
      <c r="Q31" s="20"/>
      <c r="R31" s="20"/>
      <c r="S31" s="20"/>
      <c r="T31" s="21"/>
      <c r="U31" s="110">
        <f>D31/20000</f>
        <v>0.15</v>
      </c>
      <c r="V31" s="111"/>
      <c r="W31" s="111"/>
      <c r="X31" s="111"/>
      <c r="Y31" s="112"/>
    </row>
    <row r="32" spans="2:25" ht="15.75" customHeight="1">
      <c r="B32" s="123"/>
      <c r="C32" s="147"/>
      <c r="D32" s="62"/>
      <c r="E32" s="143"/>
      <c r="F32" s="143"/>
      <c r="G32" s="143"/>
      <c r="H32" s="63"/>
      <c r="I32" s="66" t="s">
        <v>65</v>
      </c>
      <c r="J32" s="66"/>
      <c r="K32" s="3">
        <v>1</v>
      </c>
      <c r="L32" s="8"/>
      <c r="M32" s="8"/>
      <c r="N32" s="8"/>
      <c r="O32" s="8"/>
      <c r="P32" s="23"/>
      <c r="Q32" s="23"/>
      <c r="R32" s="23"/>
      <c r="S32" s="23"/>
      <c r="T32" s="24"/>
      <c r="U32" s="130"/>
      <c r="V32" s="131"/>
      <c r="W32" s="131"/>
      <c r="X32" s="131"/>
      <c r="Y32" s="132"/>
    </row>
    <row r="33" spans="2:25" ht="15.75" customHeight="1">
      <c r="B33" s="123"/>
      <c r="C33" s="147"/>
      <c r="D33" s="62"/>
      <c r="E33" s="143"/>
      <c r="F33" s="143"/>
      <c r="G33" s="143"/>
      <c r="H33" s="63"/>
      <c r="I33" s="66"/>
      <c r="J33" s="66"/>
      <c r="K33" s="25">
        <v>20000</v>
      </c>
      <c r="L33" s="8"/>
      <c r="M33" s="8"/>
      <c r="N33" s="8"/>
      <c r="O33" s="8"/>
      <c r="P33" s="23"/>
      <c r="Q33" s="23"/>
      <c r="R33" s="23"/>
      <c r="S33" s="23"/>
      <c r="T33" s="24"/>
      <c r="U33" s="130"/>
      <c r="V33" s="131"/>
      <c r="W33" s="131"/>
      <c r="X33" s="131"/>
      <c r="Y33" s="132"/>
    </row>
    <row r="34" spans="2:25" ht="15.75" customHeight="1">
      <c r="B34" s="123"/>
      <c r="C34" s="147"/>
      <c r="D34" s="84">
        <v>0</v>
      </c>
      <c r="E34" s="144">
        <v>0</v>
      </c>
      <c r="F34" s="153" t="s">
        <v>67</v>
      </c>
      <c r="G34" s="144">
        <v>0</v>
      </c>
      <c r="H34" s="10" t="s">
        <v>0</v>
      </c>
      <c r="I34" s="9" t="s">
        <v>69</v>
      </c>
      <c r="J34" s="11"/>
      <c r="K34" s="9"/>
      <c r="L34" s="9"/>
      <c r="M34" s="9"/>
      <c r="N34" s="9"/>
      <c r="O34" s="9"/>
      <c r="P34" s="11"/>
      <c r="Q34" s="11"/>
      <c r="R34" s="11"/>
      <c r="S34" s="11"/>
      <c r="T34" s="12"/>
      <c r="U34" s="133">
        <f>IF(D34&gt;20000,(D34-20000)/80000+1,0)</f>
        <v>0</v>
      </c>
      <c r="V34" s="134"/>
      <c r="W34" s="134"/>
      <c r="X34" s="134"/>
      <c r="Y34" s="135"/>
    </row>
    <row r="35" spans="2:25" ht="15.75" customHeight="1">
      <c r="B35" s="123"/>
      <c r="C35" s="147"/>
      <c r="D35" s="62"/>
      <c r="E35" s="145"/>
      <c r="F35" s="143"/>
      <c r="G35" s="145"/>
      <c r="H35" s="22"/>
      <c r="I35" s="64">
        <v>1</v>
      </c>
      <c r="J35" s="65" t="s">
        <v>1</v>
      </c>
      <c r="K35" s="66" t="s">
        <v>70</v>
      </c>
      <c r="L35" s="66"/>
      <c r="M35" s="66"/>
      <c r="N35" s="66" t="s">
        <v>2</v>
      </c>
      <c r="O35" s="66">
        <v>1</v>
      </c>
      <c r="P35" s="66"/>
      <c r="Q35" s="66"/>
      <c r="R35" s="66"/>
      <c r="S35" s="23"/>
      <c r="T35" s="24"/>
      <c r="U35" s="136"/>
      <c r="V35" s="137"/>
      <c r="W35" s="137"/>
      <c r="X35" s="137"/>
      <c r="Y35" s="138"/>
    </row>
    <row r="36" spans="2:25" ht="15.75" customHeight="1" thickBot="1">
      <c r="B36" s="123"/>
      <c r="C36" s="147"/>
      <c r="D36" s="62"/>
      <c r="E36" s="145"/>
      <c r="F36" s="143"/>
      <c r="G36" s="145"/>
      <c r="H36" s="22"/>
      <c r="I36" s="64"/>
      <c r="J36" s="66"/>
      <c r="K36" s="66"/>
      <c r="L36" s="66"/>
      <c r="M36" s="66"/>
      <c r="N36" s="66"/>
      <c r="O36" s="67">
        <v>80000</v>
      </c>
      <c r="P36" s="67"/>
      <c r="Q36" s="67"/>
      <c r="R36" s="67"/>
      <c r="S36" s="23"/>
      <c r="T36" s="24"/>
      <c r="U36" s="136"/>
      <c r="V36" s="137"/>
      <c r="W36" s="137"/>
      <c r="X36" s="137"/>
      <c r="Y36" s="138"/>
    </row>
    <row r="37" spans="2:25" ht="21.75" customHeight="1" thickTop="1">
      <c r="B37" s="139" t="s">
        <v>4</v>
      </c>
      <c r="C37" s="140"/>
      <c r="D37" s="53" t="s">
        <v>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/>
      <c r="U37" s="127">
        <f>SUM(U9:U36)</f>
        <v>0.7003496503496504</v>
      </c>
      <c r="V37" s="128"/>
      <c r="W37" s="128"/>
      <c r="X37" s="128"/>
      <c r="Y37" s="129"/>
    </row>
    <row r="38" spans="2:25" ht="21.75" customHeight="1" thickBot="1">
      <c r="B38" s="141" t="s">
        <v>3</v>
      </c>
      <c r="C38" s="142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1"/>
      <c r="U38" s="124">
        <v>1</v>
      </c>
      <c r="V38" s="125"/>
      <c r="W38" s="125"/>
      <c r="X38" s="125"/>
      <c r="Y38" s="126"/>
    </row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</sheetData>
  <mergeCells count="147">
    <mergeCell ref="U15:Y16"/>
    <mergeCell ref="U13:Y14"/>
    <mergeCell ref="P11:T12"/>
    <mergeCell ref="P15:Q15"/>
    <mergeCell ref="P16:Q16"/>
    <mergeCell ref="L19:L20"/>
    <mergeCell ref="I23:J24"/>
    <mergeCell ref="L23:L24"/>
    <mergeCell ref="N2:Y2"/>
    <mergeCell ref="U17:Y18"/>
    <mergeCell ref="M13:N13"/>
    <mergeCell ref="O13:O14"/>
    <mergeCell ref="M18:N18"/>
    <mergeCell ref="U9:Y10"/>
    <mergeCell ref="U11:Y12"/>
    <mergeCell ref="I29:J30"/>
    <mergeCell ref="I17:J18"/>
    <mergeCell ref="I25:J26"/>
    <mergeCell ref="I27:J28"/>
    <mergeCell ref="I19:J20"/>
    <mergeCell ref="F34:F36"/>
    <mergeCell ref="G34:G36"/>
    <mergeCell ref="F27:F28"/>
    <mergeCell ref="G27:G28"/>
    <mergeCell ref="F29:F30"/>
    <mergeCell ref="F31:F33"/>
    <mergeCell ref="G31:G33"/>
    <mergeCell ref="C25:C26"/>
    <mergeCell ref="E29:E30"/>
    <mergeCell ref="G29:G30"/>
    <mergeCell ref="E25:E26"/>
    <mergeCell ref="G25:G26"/>
    <mergeCell ref="D25:D26"/>
    <mergeCell ref="D27:D28"/>
    <mergeCell ref="E27:E28"/>
    <mergeCell ref="F25:F26"/>
    <mergeCell ref="B21:B24"/>
    <mergeCell ref="B27:B28"/>
    <mergeCell ref="B9:B10"/>
    <mergeCell ref="B11:B12"/>
    <mergeCell ref="B17:B18"/>
    <mergeCell ref="B37:C37"/>
    <mergeCell ref="B38:C38"/>
    <mergeCell ref="D31:D33"/>
    <mergeCell ref="E31:E33"/>
    <mergeCell ref="D34:D36"/>
    <mergeCell ref="E34:E36"/>
    <mergeCell ref="B31:B36"/>
    <mergeCell ref="C31:C36"/>
    <mergeCell ref="U38:Y38"/>
    <mergeCell ref="U37:Y37"/>
    <mergeCell ref="U27:Y28"/>
    <mergeCell ref="U31:Y33"/>
    <mergeCell ref="U34:Y36"/>
    <mergeCell ref="I2:M2"/>
    <mergeCell ref="U25:Y26"/>
    <mergeCell ref="U29:Y30"/>
    <mergeCell ref="B7:C8"/>
    <mergeCell ref="C29:C30"/>
    <mergeCell ref="B29:B30"/>
    <mergeCell ref="D29:D30"/>
    <mergeCell ref="B25:B26"/>
    <mergeCell ref="D15:D16"/>
    <mergeCell ref="M17:N17"/>
    <mergeCell ref="D9:D10"/>
    <mergeCell ref="D11:D12"/>
    <mergeCell ref="D7:D8"/>
    <mergeCell ref="E7:E8"/>
    <mergeCell ref="G7:G8"/>
    <mergeCell ref="G11:G12"/>
    <mergeCell ref="D13:D14"/>
    <mergeCell ref="L17:L18"/>
    <mergeCell ref="H7:T8"/>
    <mergeCell ref="L11:O12"/>
    <mergeCell ref="L13:L14"/>
    <mergeCell ref="E11:E12"/>
    <mergeCell ref="F7:F8"/>
    <mergeCell ref="F9:F10"/>
    <mergeCell ref="A1:Y1"/>
    <mergeCell ref="M14:N14"/>
    <mergeCell ref="P13:T14"/>
    <mergeCell ref="U7:Y8"/>
    <mergeCell ref="G9:G10"/>
    <mergeCell ref="I9:J10"/>
    <mergeCell ref="I11:J12"/>
    <mergeCell ref="I13:J14"/>
    <mergeCell ref="B13:B14"/>
    <mergeCell ref="E9:E10"/>
    <mergeCell ref="E13:E14"/>
    <mergeCell ref="F11:F12"/>
    <mergeCell ref="F13:F14"/>
    <mergeCell ref="F15:F16"/>
    <mergeCell ref="E15:E16"/>
    <mergeCell ref="U4:X4"/>
    <mergeCell ref="R6:U6"/>
    <mergeCell ref="H6:J6"/>
    <mergeCell ref="U5:X5"/>
    <mergeCell ref="L9:O10"/>
    <mergeCell ref="P9:T10"/>
    <mergeCell ref="G13:G14"/>
    <mergeCell ref="G15:G16"/>
    <mergeCell ref="I15:J16"/>
    <mergeCell ref="L15:L16"/>
    <mergeCell ref="M15:N15"/>
    <mergeCell ref="O15:O16"/>
    <mergeCell ref="M16:N16"/>
    <mergeCell ref="G19:G20"/>
    <mergeCell ref="D17:D18"/>
    <mergeCell ref="E17:E18"/>
    <mergeCell ref="G17:G18"/>
    <mergeCell ref="F17:F18"/>
    <mergeCell ref="D19:D20"/>
    <mergeCell ref="E19:E20"/>
    <mergeCell ref="F19:F20"/>
    <mergeCell ref="M20:N20"/>
    <mergeCell ref="O19:O20"/>
    <mergeCell ref="P19:Q19"/>
    <mergeCell ref="P20:Q20"/>
    <mergeCell ref="U19:Y20"/>
    <mergeCell ref="D21:D22"/>
    <mergeCell ref="E21:E22"/>
    <mergeCell ref="F21:F22"/>
    <mergeCell ref="G21:G22"/>
    <mergeCell ref="I21:J22"/>
    <mergeCell ref="L21:L22"/>
    <mergeCell ref="M21:N21"/>
    <mergeCell ref="U21:Y22"/>
    <mergeCell ref="M19:N19"/>
    <mergeCell ref="D23:D24"/>
    <mergeCell ref="E23:E24"/>
    <mergeCell ref="F23:F24"/>
    <mergeCell ref="G23:G24"/>
    <mergeCell ref="U23:Y24"/>
    <mergeCell ref="M24:N24"/>
    <mergeCell ref="P24:Q24"/>
    <mergeCell ref="M22:N22"/>
    <mergeCell ref="M23:N23"/>
    <mergeCell ref="O23:O24"/>
    <mergeCell ref="P23:Q23"/>
    <mergeCell ref="K35:M36"/>
    <mergeCell ref="N35:N36"/>
    <mergeCell ref="O36:R36"/>
    <mergeCell ref="O35:R35"/>
    <mergeCell ref="H32:H33"/>
    <mergeCell ref="I35:I36"/>
    <mergeCell ref="J35:J36"/>
    <mergeCell ref="I32:J33"/>
  </mergeCells>
  <printOptions/>
  <pageMargins left="0.6299212598425197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東京ガスエネルギー（株）</dc:creator>
  <cp:keywords/>
  <dc:description/>
  <cp:lastModifiedBy>dtp</cp:lastModifiedBy>
  <cp:lastPrinted>2010-03-23T01:48:44Z</cp:lastPrinted>
  <dcterms:created xsi:type="dcterms:W3CDTF">2002-04-05T09:08:36Z</dcterms:created>
  <dcterms:modified xsi:type="dcterms:W3CDTF">2010-03-31T07:36:11Z</dcterms:modified>
  <cp:category/>
  <cp:version/>
  <cp:contentType/>
  <cp:contentStatus/>
</cp:coreProperties>
</file>